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66"/>
  <workbookPr/>
  <bookViews>
    <workbookView xWindow="65521" yWindow="4305" windowWidth="12120" windowHeight="4350" tabRatio="876" activeTab="0"/>
  </bookViews>
  <sheets>
    <sheet name="GS2 Amovible" sheetId="1" r:id="rId1"/>
  </sheets>
  <definedNames>
    <definedName name="_xlnm.Print_Area" localSheetId="0">'GS2 Amovible'!$A$1:$F$32</definedName>
  </definedNames>
  <calcPr fullCalcOnLoad="1"/>
</workbook>
</file>

<file path=xl/sharedStrings.xml><?xml version="1.0" encoding="utf-8"?>
<sst xmlns="http://schemas.openxmlformats.org/spreadsheetml/2006/main" count="105" uniqueCount="76">
  <si>
    <t>Désignation</t>
  </si>
  <si>
    <t>Elément de glissement GSA</t>
  </si>
  <si>
    <t>Boulon TRCO M 16 x 40 / 40 - 5.8</t>
  </si>
  <si>
    <t>Boulon TRCO M 16 x 30 / 30 - 5.8</t>
  </si>
  <si>
    <t>Boulon TH M 16 x 40 / 40 - 5.8</t>
  </si>
  <si>
    <t>Ecarteur standard</t>
  </si>
  <si>
    <t>Support C100 abaissable</t>
  </si>
  <si>
    <t>Ecarteur amovible</t>
  </si>
  <si>
    <t>Fourreau Lg 920</t>
  </si>
  <si>
    <t>Couvercle de fourreau C100</t>
  </si>
  <si>
    <t>Bouchon de fourreau</t>
  </si>
  <si>
    <t>Broche</t>
  </si>
  <si>
    <t>Clavette et chaînette</t>
  </si>
  <si>
    <t>Elément de glis. GSA amovible 4 trous</t>
  </si>
  <si>
    <t>Fourreau Lg 620</t>
  </si>
  <si>
    <t>BLSH9673</t>
  </si>
  <si>
    <t>BLSR9650</t>
  </si>
  <si>
    <t xml:space="preserve"> </t>
  </si>
  <si>
    <t>Elément de glissement GSB</t>
  </si>
  <si>
    <t>Boulon TRCO M 24 x 30 / 30 - 5.8</t>
  </si>
  <si>
    <t>DEME9600</t>
  </si>
  <si>
    <t>BLSR9651</t>
  </si>
  <si>
    <t>BLSR9652</t>
  </si>
  <si>
    <t>PTXC9508</t>
  </si>
  <si>
    <t>DEME9602</t>
  </si>
  <si>
    <t>AMOF8001</t>
  </si>
  <si>
    <t>AMOC8002</t>
  </si>
  <si>
    <t>AMOB8007</t>
  </si>
  <si>
    <t>AMOB8008</t>
  </si>
  <si>
    <t>AMOF8000</t>
  </si>
  <si>
    <t>AMOC8005</t>
  </si>
  <si>
    <t>Support C100 amovible</t>
  </si>
  <si>
    <t>PTXC9507</t>
  </si>
  <si>
    <t>Elément de glis. GSB amovible 4 trous</t>
  </si>
  <si>
    <t>Product name</t>
  </si>
  <si>
    <t>Longueur du linéaire d'abaissable à saisir &gt;&gt;&gt;</t>
  </si>
  <si>
    <t>Nombre d'extrémités abaissables &gt;&gt;&gt;</t>
  </si>
  <si>
    <t>Profil &gt;&gt;&gt;</t>
  </si>
  <si>
    <t>Nomenclature théorique pour 1 mètre</t>
  </si>
  <si>
    <t>Code produit</t>
  </si>
  <si>
    <t>Profile A/B guardrail</t>
  </si>
  <si>
    <t>SETRA spacer</t>
  </si>
  <si>
    <t>Domed top oval under the head bolt M16x30/24x30</t>
  </si>
  <si>
    <t>Removable C100 post</t>
  </si>
  <si>
    <t>Hex head bolt M 16 x 40</t>
  </si>
  <si>
    <t>Removable spacer</t>
  </si>
  <si>
    <t>Domed top oval under the head bolt M16x40</t>
  </si>
  <si>
    <t>Removable profile A/B (4 holes)</t>
  </si>
  <si>
    <t>Longueur du linéaire d'amovible à saisir &gt;&gt;&gt;</t>
  </si>
  <si>
    <t>Nomenclature réelle</t>
  </si>
  <si>
    <t>Fichier non contractuel, fourni à titre indicatif.</t>
  </si>
  <si>
    <t>Denominación</t>
  </si>
  <si>
    <t>Separador estandar</t>
  </si>
  <si>
    <t>Perno Cabeza Hexagonal M 16x40</t>
  </si>
  <si>
    <t>Perno Cabeza Redonda M 16x40</t>
  </si>
  <si>
    <t>Valla de perfil A/B doble onda</t>
  </si>
  <si>
    <t>Perno Cabeza Redonda M 16x30/24x30</t>
  </si>
  <si>
    <t>Separador móvil</t>
  </si>
  <si>
    <t>Valla A/B doble onda móvil 4 orificios</t>
  </si>
  <si>
    <t xml:space="preserve">Poste C100 recrecido </t>
  </si>
  <si>
    <t>Vaina Lg 920</t>
  </si>
  <si>
    <t>Tapadera de vaina C100</t>
  </si>
  <si>
    <t>Vaina Lg 620</t>
  </si>
  <si>
    <t>Tapón de vaina</t>
  </si>
  <si>
    <t>Separador amóvil</t>
  </si>
  <si>
    <t>Poste C100 amóvil</t>
  </si>
  <si>
    <t>Clavija</t>
  </si>
  <si>
    <t>Llave</t>
  </si>
  <si>
    <t>Key</t>
  </si>
  <si>
    <t>Peg</t>
  </si>
  <si>
    <t>Sheath top</t>
  </si>
  <si>
    <t>Sheath Lg 620</t>
  </si>
  <si>
    <t>Sheath Lg 920</t>
  </si>
  <si>
    <t>Sheath lid</t>
  </si>
  <si>
    <t xml:space="preserve">Removable C 100 post </t>
  </si>
  <si>
    <r>
      <t xml:space="preserve">DISPOSITIF GS2 Amovible </t>
    </r>
    <r>
      <rPr>
        <sz val="10"/>
        <rFont val="Arial"/>
        <family val="2"/>
      </rPr>
      <t>( selon plan 010-004-001 )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</si>
</sst>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10"/>
      <color indexed="4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0" fillId="3" borderId="0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7" fillId="3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vertical="center"/>
    </xf>
    <xf numFmtId="0" fontId="8" fillId="3" borderId="0" xfId="16" applyFont="1" applyFill="1" applyAlignment="1">
      <alignment/>
    </xf>
    <xf numFmtId="0" fontId="7" fillId="3" borderId="0" xfId="0" applyFont="1" applyFill="1" applyAlignment="1">
      <alignment horizontal="left"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1304925</xdr:colOff>
      <xdr:row>0</xdr:row>
      <xdr:rowOff>1295400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15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H3" sqref="H3"/>
    </sheetView>
  </sheetViews>
  <sheetFormatPr defaultColWidth="11.421875" defaultRowHeight="12.75"/>
  <cols>
    <col min="1" max="1" width="12.8515625" style="1" customWidth="1"/>
    <col min="2" max="2" width="11.57421875" style="1" customWidth="1"/>
    <col min="3" max="3" width="29.140625" style="1" customWidth="1"/>
    <col min="4" max="4" width="30.57421875" style="1" customWidth="1"/>
    <col min="5" max="5" width="37.57421875" style="1" customWidth="1"/>
    <col min="6" max="6" width="12.8515625" style="1" customWidth="1"/>
    <col min="7" max="16384" width="11.421875" style="1" customWidth="1"/>
  </cols>
  <sheetData>
    <row r="1" spans="1:6" ht="111.75" customHeight="1">
      <c r="A1" s="30"/>
      <c r="B1" s="30"/>
      <c r="C1" s="6"/>
      <c r="D1" s="6"/>
      <c r="E1" s="6"/>
      <c r="F1" s="6"/>
    </row>
    <row r="2" spans="1:6" ht="19.5" customHeight="1">
      <c r="A2" s="25" t="s">
        <v>1</v>
      </c>
      <c r="B2" s="25" t="s">
        <v>3</v>
      </c>
      <c r="C2" s="31" t="s">
        <v>75</v>
      </c>
      <c r="D2" s="31"/>
      <c r="E2" s="31"/>
      <c r="F2" s="31"/>
    </row>
    <row r="3" spans="1:6" ht="10.5" customHeight="1">
      <c r="A3" s="25" t="s">
        <v>18</v>
      </c>
      <c r="B3" s="25" t="s">
        <v>19</v>
      </c>
      <c r="C3" s="6"/>
      <c r="D3" s="6"/>
      <c r="E3" s="6"/>
      <c r="F3" s="8"/>
    </row>
    <row r="4" spans="1:6" ht="9.75" customHeight="1">
      <c r="A4" s="26">
        <v>1</v>
      </c>
      <c r="B4" s="27" t="s">
        <v>16</v>
      </c>
      <c r="C4" s="10"/>
      <c r="D4" s="10"/>
      <c r="E4" s="10"/>
      <c r="F4" s="17"/>
    </row>
    <row r="5" spans="1:6" ht="19.5" customHeight="1">
      <c r="A5" s="25" t="s">
        <v>13</v>
      </c>
      <c r="B5" s="27" t="s">
        <v>22</v>
      </c>
      <c r="C5" s="6"/>
      <c r="D5" s="6"/>
      <c r="E5" s="10" t="s">
        <v>35</v>
      </c>
      <c r="F5" s="16">
        <v>12</v>
      </c>
    </row>
    <row r="6" spans="1:6" ht="19.5" customHeight="1">
      <c r="A6" s="25" t="s">
        <v>33</v>
      </c>
      <c r="B6" s="26"/>
      <c r="C6" s="6"/>
      <c r="D6" s="6"/>
      <c r="E6" s="10" t="s">
        <v>36</v>
      </c>
      <c r="F6" s="16">
        <v>2</v>
      </c>
    </row>
    <row r="7" spans="1:6" ht="18.75" customHeight="1">
      <c r="A7" s="6"/>
      <c r="B7" s="6"/>
      <c r="C7" s="6"/>
      <c r="D7" s="6"/>
      <c r="E7" s="10" t="s">
        <v>37</v>
      </c>
      <c r="F7" s="3"/>
    </row>
    <row r="8" spans="1:7" ht="30.75" customHeight="1">
      <c r="A8" s="22" t="s">
        <v>38</v>
      </c>
      <c r="B8" s="23" t="s">
        <v>39</v>
      </c>
      <c r="C8" s="23" t="s">
        <v>0</v>
      </c>
      <c r="D8" s="23" t="s">
        <v>51</v>
      </c>
      <c r="E8" s="23" t="s">
        <v>34</v>
      </c>
      <c r="F8" s="24" t="s">
        <v>49</v>
      </c>
      <c r="G8" s="2"/>
    </row>
    <row r="9" spans="1:7" s="29" customFormat="1" ht="18" customHeight="1">
      <c r="A9" s="18">
        <v>1</v>
      </c>
      <c r="B9" s="18" t="str">
        <f>IF(A4=1,"GLSA9102","GLSB9202")</f>
        <v>GLSA9102</v>
      </c>
      <c r="C9" s="19" t="str">
        <f>IF(A4=1,A5,A6)</f>
        <v>Elément de glis. GSA amovible 4 trous</v>
      </c>
      <c r="D9" s="19" t="s">
        <v>58</v>
      </c>
      <c r="E9" s="19" t="s">
        <v>47</v>
      </c>
      <c r="F9" s="11">
        <f>A9*F6</f>
        <v>2</v>
      </c>
      <c r="G9" s="28"/>
    </row>
    <row r="10" spans="1:6" s="29" customFormat="1" ht="18" customHeight="1">
      <c r="A10" s="18">
        <f>(F5/4)-1</f>
        <v>2</v>
      </c>
      <c r="B10" s="20" t="str">
        <f>IF(A4=1,"GLSA9100","GLSB9200")</f>
        <v>GLSA9100</v>
      </c>
      <c r="C10" s="19" t="str">
        <f>IF(A4=1,A2,A3)</f>
        <v>Elément de glissement GSA</v>
      </c>
      <c r="D10" s="19" t="s">
        <v>55</v>
      </c>
      <c r="E10" s="19" t="s">
        <v>40</v>
      </c>
      <c r="F10" s="11">
        <f>A10*F6</f>
        <v>4</v>
      </c>
    </row>
    <row r="11" spans="1:6" s="29" customFormat="1" ht="18" customHeight="1">
      <c r="A11" s="18">
        <f>(A9*2)+(A10*2)</f>
        <v>6</v>
      </c>
      <c r="B11" s="18" t="s">
        <v>23</v>
      </c>
      <c r="C11" s="19" t="s">
        <v>6</v>
      </c>
      <c r="D11" s="19" t="s">
        <v>59</v>
      </c>
      <c r="E11" s="19" t="s">
        <v>74</v>
      </c>
      <c r="F11" s="11">
        <f>A11*F6</f>
        <v>12</v>
      </c>
    </row>
    <row r="12" spans="1:6" s="29" customFormat="1" ht="18" customHeight="1">
      <c r="A12" s="18">
        <f>A11-A13</f>
        <v>5</v>
      </c>
      <c r="B12" s="20" t="s">
        <v>20</v>
      </c>
      <c r="C12" s="19" t="s">
        <v>5</v>
      </c>
      <c r="D12" s="19" t="s">
        <v>52</v>
      </c>
      <c r="E12" s="19" t="s">
        <v>41</v>
      </c>
      <c r="F12" s="11">
        <f>A12*F6</f>
        <v>10</v>
      </c>
    </row>
    <row r="13" spans="1:6" s="29" customFormat="1" ht="18" customHeight="1">
      <c r="A13" s="18">
        <f>1</f>
        <v>1</v>
      </c>
      <c r="B13" s="18" t="s">
        <v>24</v>
      </c>
      <c r="C13" s="19" t="s">
        <v>7</v>
      </c>
      <c r="D13" s="19" t="s">
        <v>57</v>
      </c>
      <c r="E13" s="19" t="s">
        <v>45</v>
      </c>
      <c r="F13" s="11">
        <f>A13*F6</f>
        <v>2</v>
      </c>
    </row>
    <row r="14" spans="1:6" s="29" customFormat="1" ht="18" customHeight="1">
      <c r="A14" s="18">
        <f>A11</f>
        <v>6</v>
      </c>
      <c r="B14" s="18" t="s">
        <v>25</v>
      </c>
      <c r="C14" s="19" t="s">
        <v>8</v>
      </c>
      <c r="D14" s="19" t="s">
        <v>60</v>
      </c>
      <c r="E14" s="19" t="s">
        <v>72</v>
      </c>
      <c r="F14" s="11">
        <f>A14*F6</f>
        <v>12</v>
      </c>
    </row>
    <row r="15" spans="1:6" s="29" customFormat="1" ht="18" customHeight="1">
      <c r="A15" s="18">
        <f>A14</f>
        <v>6</v>
      </c>
      <c r="B15" s="18" t="s">
        <v>26</v>
      </c>
      <c r="C15" s="19" t="s">
        <v>9</v>
      </c>
      <c r="D15" s="19" t="s">
        <v>61</v>
      </c>
      <c r="E15" s="19" t="s">
        <v>73</v>
      </c>
      <c r="F15" s="11">
        <f>A15*F6</f>
        <v>12</v>
      </c>
    </row>
    <row r="16" spans="1:6" s="29" customFormat="1" ht="18" customHeight="1">
      <c r="A16" s="18">
        <f>A13*2</f>
        <v>2</v>
      </c>
      <c r="B16" s="18" t="s">
        <v>27</v>
      </c>
      <c r="C16" s="19" t="s">
        <v>11</v>
      </c>
      <c r="D16" s="19" t="s">
        <v>66</v>
      </c>
      <c r="E16" s="19" t="s">
        <v>69</v>
      </c>
      <c r="F16" s="11">
        <f>A16*F6</f>
        <v>4</v>
      </c>
    </row>
    <row r="17" spans="1:6" s="29" customFormat="1" ht="18" customHeight="1">
      <c r="A17" s="18">
        <f>A16</f>
        <v>2</v>
      </c>
      <c r="B17" s="18" t="s">
        <v>28</v>
      </c>
      <c r="C17" s="19" t="s">
        <v>12</v>
      </c>
      <c r="D17" s="19" t="s">
        <v>67</v>
      </c>
      <c r="E17" s="19" t="s">
        <v>68</v>
      </c>
      <c r="F17" s="11">
        <f>A17*F6</f>
        <v>4</v>
      </c>
    </row>
    <row r="18" spans="1:6" s="29" customFormat="1" ht="18" customHeight="1">
      <c r="A18" s="18">
        <f>A11</f>
        <v>6</v>
      </c>
      <c r="B18" s="20" t="s">
        <v>15</v>
      </c>
      <c r="C18" s="19" t="s">
        <v>4</v>
      </c>
      <c r="D18" s="19" t="s">
        <v>53</v>
      </c>
      <c r="E18" s="19" t="s">
        <v>44</v>
      </c>
      <c r="F18" s="11">
        <f>A18*F6</f>
        <v>12</v>
      </c>
    </row>
    <row r="19" spans="1:6" s="29" customFormat="1" ht="18" customHeight="1">
      <c r="A19" s="18">
        <f>IF(A4=1,(A10*8),(A10*4))</f>
        <v>16</v>
      </c>
      <c r="B19" s="20" t="str">
        <f>IF(A4=1,B4,B5)</f>
        <v>BLSR9650</v>
      </c>
      <c r="C19" s="19" t="str">
        <f>IF(A4=1,B2,B3)</f>
        <v>Boulon TRCO M 16 x 30 / 30 - 5.8</v>
      </c>
      <c r="D19" s="19" t="s">
        <v>56</v>
      </c>
      <c r="E19" s="19" t="s">
        <v>42</v>
      </c>
      <c r="F19" s="11">
        <f>IF(A4=1,(A19*F6),(A19*F6))</f>
        <v>32</v>
      </c>
    </row>
    <row r="20" spans="1:6" s="29" customFormat="1" ht="18" customHeight="1">
      <c r="A20" s="18">
        <f>A12</f>
        <v>5</v>
      </c>
      <c r="B20" s="20" t="s">
        <v>21</v>
      </c>
      <c r="C20" s="19" t="s">
        <v>2</v>
      </c>
      <c r="D20" s="19" t="s">
        <v>54</v>
      </c>
      <c r="E20" s="19" t="s">
        <v>46</v>
      </c>
      <c r="F20" s="11">
        <f>A20*F6</f>
        <v>10</v>
      </c>
    </row>
    <row r="21" spans="1:6" ht="15" customHeight="1">
      <c r="A21" s="12"/>
      <c r="B21" s="13"/>
      <c r="C21" s="14"/>
      <c r="D21" s="14"/>
      <c r="E21" s="14"/>
      <c r="F21" s="15"/>
    </row>
    <row r="22" spans="1:6" ht="19.5" customHeight="1">
      <c r="A22" s="7" t="s">
        <v>17</v>
      </c>
      <c r="B22" s="9" t="s">
        <v>17</v>
      </c>
      <c r="C22" s="6"/>
      <c r="D22" s="6"/>
      <c r="E22" s="10" t="s">
        <v>48</v>
      </c>
      <c r="F22" s="16">
        <v>32</v>
      </c>
    </row>
    <row r="23" spans="1:6" ht="20.25" customHeight="1">
      <c r="A23" s="6"/>
      <c r="B23" s="6"/>
      <c r="C23" s="6"/>
      <c r="D23" s="6"/>
      <c r="E23" s="10" t="s">
        <v>37</v>
      </c>
      <c r="F23" s="3"/>
    </row>
    <row r="24" spans="1:7" ht="31.5" customHeight="1">
      <c r="A24" s="22" t="s">
        <v>38</v>
      </c>
      <c r="B24" s="23" t="s">
        <v>39</v>
      </c>
      <c r="C24" s="23" t="s">
        <v>0</v>
      </c>
      <c r="D24" s="23" t="s">
        <v>51</v>
      </c>
      <c r="E24" s="23" t="s">
        <v>34</v>
      </c>
      <c r="F24" s="24" t="s">
        <v>49</v>
      </c>
      <c r="G24" s="2"/>
    </row>
    <row r="25" spans="1:6" ht="18" customHeight="1">
      <c r="A25" s="18">
        <v>0.25</v>
      </c>
      <c r="B25" s="20" t="str">
        <f>IF(A37=1,"GLSA9102","GLSB9202")</f>
        <v>GLSA9102</v>
      </c>
      <c r="C25" s="19" t="str">
        <f>IF(A37=1,A38,A39)</f>
        <v>Elément de glis. GSA amovible 4 trous</v>
      </c>
      <c r="D25" s="19" t="s">
        <v>58</v>
      </c>
      <c r="E25" s="19" t="s">
        <v>47</v>
      </c>
      <c r="F25" s="11">
        <f>A25*F22</f>
        <v>8</v>
      </c>
    </row>
    <row r="26" spans="1:6" ht="18" customHeight="1">
      <c r="A26" s="18">
        <v>0.5</v>
      </c>
      <c r="B26" s="18" t="s">
        <v>32</v>
      </c>
      <c r="C26" s="19" t="s">
        <v>31</v>
      </c>
      <c r="D26" s="19" t="s">
        <v>65</v>
      </c>
      <c r="E26" s="19" t="s">
        <v>43</v>
      </c>
      <c r="F26" s="11">
        <f>(A26*F22)-1</f>
        <v>15</v>
      </c>
    </row>
    <row r="27" spans="1:6" ht="18" customHeight="1">
      <c r="A27" s="18">
        <v>0.5</v>
      </c>
      <c r="B27" s="18" t="s">
        <v>24</v>
      </c>
      <c r="C27" s="19" t="s">
        <v>7</v>
      </c>
      <c r="D27" s="19" t="s">
        <v>64</v>
      </c>
      <c r="E27" s="19" t="s">
        <v>45</v>
      </c>
      <c r="F27" s="11">
        <f>F26</f>
        <v>15</v>
      </c>
    </row>
    <row r="28" spans="1:6" ht="18" customHeight="1">
      <c r="A28" s="18">
        <v>0.5</v>
      </c>
      <c r="B28" s="18" t="s">
        <v>29</v>
      </c>
      <c r="C28" s="19" t="s">
        <v>14</v>
      </c>
      <c r="D28" s="19" t="s">
        <v>62</v>
      </c>
      <c r="E28" s="19" t="s">
        <v>71</v>
      </c>
      <c r="F28" s="11">
        <f>F26</f>
        <v>15</v>
      </c>
    </row>
    <row r="29" spans="1:6" ht="18" customHeight="1">
      <c r="A29" s="18">
        <v>0.5</v>
      </c>
      <c r="B29" s="18" t="s">
        <v>30</v>
      </c>
      <c r="C29" s="19" t="s">
        <v>10</v>
      </c>
      <c r="D29" s="19" t="s">
        <v>63</v>
      </c>
      <c r="E29" s="19" t="s">
        <v>70</v>
      </c>
      <c r="F29" s="11">
        <f>F26</f>
        <v>15</v>
      </c>
    </row>
    <row r="30" spans="1:6" ht="18" customHeight="1">
      <c r="A30" s="18">
        <v>1</v>
      </c>
      <c r="B30" s="18" t="s">
        <v>27</v>
      </c>
      <c r="C30" s="19" t="s">
        <v>11</v>
      </c>
      <c r="D30" s="19" t="s">
        <v>66</v>
      </c>
      <c r="E30" s="19" t="s">
        <v>69</v>
      </c>
      <c r="F30" s="11">
        <f>F27*2</f>
        <v>30</v>
      </c>
    </row>
    <row r="31" spans="1:6" ht="18" customHeight="1">
      <c r="A31" s="18">
        <v>1</v>
      </c>
      <c r="B31" s="18" t="s">
        <v>28</v>
      </c>
      <c r="C31" s="19" t="s">
        <v>12</v>
      </c>
      <c r="D31" s="19" t="s">
        <v>67</v>
      </c>
      <c r="E31" s="19" t="s">
        <v>68</v>
      </c>
      <c r="F31" s="11">
        <f>F30</f>
        <v>30</v>
      </c>
    </row>
    <row r="32" spans="1:6" ht="18" customHeight="1">
      <c r="A32" s="18">
        <v>0.5</v>
      </c>
      <c r="B32" s="20" t="s">
        <v>15</v>
      </c>
      <c r="C32" s="19" t="s">
        <v>4</v>
      </c>
      <c r="D32" s="19" t="s">
        <v>54</v>
      </c>
      <c r="E32" s="19" t="s">
        <v>44</v>
      </c>
      <c r="F32" s="11">
        <f>F26</f>
        <v>15</v>
      </c>
    </row>
    <row r="33" spans="1:6" ht="12.75">
      <c r="A33" s="21" t="s">
        <v>50</v>
      </c>
      <c r="B33" s="21"/>
      <c r="C33" s="21"/>
      <c r="D33" s="21"/>
      <c r="E33" s="21"/>
      <c r="F33" s="6"/>
    </row>
    <row r="35" ht="12.75">
      <c r="A35" s="5" t="s">
        <v>1</v>
      </c>
    </row>
    <row r="36" ht="12.75">
      <c r="A36" s="5" t="s">
        <v>18</v>
      </c>
    </row>
    <row r="37" ht="12.75">
      <c r="A37" s="5">
        <v>1</v>
      </c>
    </row>
    <row r="38" ht="12.75">
      <c r="A38" s="4" t="s">
        <v>13</v>
      </c>
    </row>
    <row r="39" ht="12.75">
      <c r="A39" s="4" t="s">
        <v>33</v>
      </c>
    </row>
  </sheetData>
  <mergeCells count="2">
    <mergeCell ref="A1:B1"/>
    <mergeCell ref="C2:F2"/>
  </mergeCells>
  <printOptions horizontalCentered="1"/>
  <pageMargins left="0" right="0" top="0.13" bottom="2.76" header="0" footer="0.13"/>
  <pageSetup horizontalDpi="300" verticalDpi="300" orientation="landscape" paperSize="9" scale="101" r:id="rId3"/>
  <rowBreaks count="2" manualBreakCount="2">
    <brk id="164" max="65535" man="1"/>
    <brk id="213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2004-09-27T15:02:58Z</cp:lastPrinted>
  <dcterms:created xsi:type="dcterms:W3CDTF">2004-07-19T08:04:36Z</dcterms:created>
  <dcterms:modified xsi:type="dcterms:W3CDTF">2007-01-30T11:14:41Z</dcterms:modified>
  <cp:category/>
  <cp:version/>
  <cp:contentType/>
  <cp:contentStatus/>
</cp:coreProperties>
</file>