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 codeName="ThisWorkbook"/>
  <bookViews>
    <workbookView xWindow="65521" yWindow="4305" windowWidth="15330" windowHeight="4350" tabRatio="876" activeTab="0"/>
  </bookViews>
  <sheets>
    <sheet name="Français" sheetId="1" r:id="rId1"/>
    <sheet name="English" sheetId="2" r:id="rId2"/>
    <sheet name="Español" sheetId="3" r:id="rId3"/>
    <sheet name="Deutsch" sheetId="4" r:id="rId4"/>
  </sheets>
  <definedNames>
    <definedName name="_xlnm.Print_Area" localSheetId="1">'English'!$A$1:$F$16</definedName>
    <definedName name="_xlnm.Print_Area" localSheetId="2">'Español'!$A$1:$F$16</definedName>
    <definedName name="_xlnm.Print_Area" localSheetId="0">'Français'!$A$1:$F$16</definedName>
  </definedNames>
  <calcPr fullCalcOnLoad="1"/>
</workbook>
</file>

<file path=xl/sharedStrings.xml><?xml version="1.0" encoding="utf-8"?>
<sst xmlns="http://schemas.openxmlformats.org/spreadsheetml/2006/main" count="87" uniqueCount="68">
  <si>
    <t>Désignation</t>
  </si>
  <si>
    <t>Quantité unitaire</t>
  </si>
  <si>
    <t>Quantité totale</t>
  </si>
  <si>
    <t>N'est pas compris dans cette nomenclature le dernier poteau du linéaire</t>
  </si>
  <si>
    <t>Elément de glissement GSA</t>
  </si>
  <si>
    <t>Elément de glissement GSB</t>
  </si>
  <si>
    <t>DEME 9600</t>
  </si>
  <si>
    <t>Ecarteur standard</t>
  </si>
  <si>
    <t>PTXC 9504</t>
  </si>
  <si>
    <t>Support C100 standard</t>
  </si>
  <si>
    <t>DIVA 7501</t>
  </si>
  <si>
    <t>Plaquette standard</t>
  </si>
  <si>
    <t>BLSH 9673</t>
  </si>
  <si>
    <t>Boulon TH M 16 x 40 / 40 - 5.8</t>
  </si>
  <si>
    <t>Boulon TRCO M16x30 qualité 5.8</t>
  </si>
  <si>
    <t>Boulon TRCO M24x30 qualité 5.8</t>
  </si>
  <si>
    <t>BLSR 9650</t>
  </si>
  <si>
    <t>BLSR 9652</t>
  </si>
  <si>
    <t>BLSR 9651</t>
  </si>
  <si>
    <t>Boulon TRCO M16x40 qualité 5.8</t>
  </si>
  <si>
    <t>Unit quantities</t>
  </si>
  <si>
    <t>Product code</t>
  </si>
  <si>
    <t>Product name</t>
  </si>
  <si>
    <t>Real quantities</t>
  </si>
  <si>
    <t>Unit weight</t>
  </si>
  <si>
    <t>Total weight</t>
  </si>
  <si>
    <t xml:space="preserve">Noncontractual file, provided as an indication. </t>
  </si>
  <si>
    <t>TOTAL en kg</t>
  </si>
  <si>
    <t>The last post is not included in this nomenclature.</t>
  </si>
  <si>
    <t>Profil A guardrail</t>
  </si>
  <si>
    <t>Profil B guardrail</t>
  </si>
  <si>
    <t>Standard spacer</t>
  </si>
  <si>
    <t xml:space="preserve">Standard post C100 </t>
  </si>
  <si>
    <t>Standard plate</t>
  </si>
  <si>
    <t>Hex head bolt M 16 x 40 / 40 - 5.8</t>
  </si>
  <si>
    <t>Round head bolt M16x30 quality 5.8</t>
  </si>
  <si>
    <t>Round head bolt M24x30 quality 5.8</t>
  </si>
  <si>
    <t>Round head bolt M16x40 quality 5.8</t>
  </si>
  <si>
    <t>Profil &gt;&gt;&gt;</t>
  </si>
  <si>
    <t>Keyboard the number of terminal &gt;&gt;&gt;</t>
  </si>
  <si>
    <t>Terminals</t>
  </si>
  <si>
    <t>TERMINAL IN TRUMPET for metal guardrail (12 m)</t>
  </si>
  <si>
    <t>Cantidad unitaria</t>
  </si>
  <si>
    <t>Código producto</t>
  </si>
  <si>
    <t>Denominación</t>
  </si>
  <si>
    <t>Cantidad real</t>
  </si>
  <si>
    <t>Peso unitario</t>
  </si>
  <si>
    <t>Peso Total</t>
  </si>
  <si>
    <t>Largo del lineal deseado a entregar &gt;&gt;&gt;</t>
  </si>
  <si>
    <t>Perfil &gt;&gt;&gt;</t>
  </si>
  <si>
    <t>Documento no contractual, dado a título indicativo</t>
  </si>
  <si>
    <t>Extremidades</t>
  </si>
  <si>
    <t>Valla de perfil A doble onda</t>
  </si>
  <si>
    <t>Valla de perfil B doble onda</t>
  </si>
  <si>
    <t>Perno Cabeza Redonda M24x30 qualidad 5.8</t>
  </si>
  <si>
    <t>Perno Cabeza Redonda M16x30 qualidad 5.8</t>
  </si>
  <si>
    <t>El ultimo poste no se incluye en la nomenclatura</t>
  </si>
  <si>
    <t>Separador estandar</t>
  </si>
  <si>
    <t xml:space="preserve">Poste estandar C100 </t>
  </si>
  <si>
    <t>Perno Cabeza Hexagonal M 16 x 40 / 40 - 5.8</t>
  </si>
  <si>
    <t>Perno Cabeza Redonda M16x40 qualidad 5.8</t>
  </si>
  <si>
    <t>EXTEMIDAD EN TROMPETA para barrera metalica (12 m)</t>
  </si>
  <si>
    <t>Code produit</t>
  </si>
  <si>
    <t>Poids unitaire</t>
  </si>
  <si>
    <t>Poids total</t>
  </si>
  <si>
    <t>EXTREMITE EN TROMPETTE POUR GLISSIERE METAL (12 m)</t>
  </si>
  <si>
    <t>Nombre d'extremité à saisir &gt;&gt;&gt;</t>
  </si>
  <si>
    <t>Extremités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</si>
</sst>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-mmmm\-yy"/>
    <numFmt numFmtId="173" formatCode="0\7/96"/>
    <numFmt numFmtId="174" formatCode="0.000"/>
    <numFmt numFmtId="175" formatCode="0.0"/>
    <numFmt numFmtId="176" formatCode="0000000"/>
    <numFmt numFmtId="177" formatCode="000000000"/>
    <numFmt numFmtId="178" formatCode="_-* #,##0.000\ &quot;F&quot;_-;\-* #,##0.000\ &quot;F&quot;_-;_-* &quot;-&quot;??\ &quot;F&quot;_-;_-@_-"/>
    <numFmt numFmtId="179" formatCode="#\_\K\g"/>
    <numFmt numFmtId="180" formatCode="#\ \K\g"/>
    <numFmt numFmtId="181" formatCode="#,000\ \K\g"/>
    <numFmt numFmtId="182" formatCode="#,##0\ &quot;F&quot;&quot;F&quot;;\-#,##0\ &quot;F&quot;&quot;F&quot;"/>
    <numFmt numFmtId="183" formatCode="#,##0.00\ &quot;F&quot;&quot;F&quot;;\-#,##0.00\ &quot;F&quot;&quot;F&quot;"/>
    <numFmt numFmtId="184" formatCode="###,###,###"/>
    <numFmt numFmtId="185" formatCode="#,##0.00\ _F"/>
    <numFmt numFmtId="186" formatCode="#,##0.00_ ;\-#,##0.00\ "/>
    <numFmt numFmtId="187" formatCode="_-* #,##0.00\ [$€-1]_-;\-* #,##0.00\ [$€-1]_-;_-* &quot;-&quot;??\ [$€-1]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"/>
    <numFmt numFmtId="194" formatCode="0.000000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47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10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2" fontId="11" fillId="5" borderId="3" xfId="0" applyNumberFormat="1" applyFont="1" applyFill="1" applyBorder="1" applyAlignment="1">
      <alignment vertical="center"/>
    </xf>
    <xf numFmtId="2" fontId="0" fillId="2" borderId="0" xfId="0" applyNumberFormat="1" applyFill="1" applyAlignment="1">
      <alignment vertical="center"/>
    </xf>
    <xf numFmtId="0" fontId="0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 indent="1"/>
    </xf>
    <xf numFmtId="0" fontId="13" fillId="3" borderId="0" xfId="0" applyFont="1" applyFill="1" applyAlignment="1">
      <alignment vertical="center"/>
    </xf>
    <xf numFmtId="0" fontId="14" fillId="2" borderId="0" xfId="0" applyFont="1" applyFill="1" applyBorder="1" applyAlignment="1" applyProtection="1">
      <alignment horizontal="left" vertical="center" indent="1"/>
      <protection/>
    </xf>
    <xf numFmtId="0" fontId="14" fillId="2" borderId="0" xfId="0" applyFont="1" applyFill="1" applyBorder="1" applyAlignment="1">
      <alignment horizontal="left" vertical="center" indent="1"/>
    </xf>
    <xf numFmtId="0" fontId="14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indent="1"/>
    </xf>
    <xf numFmtId="2" fontId="15" fillId="2" borderId="1" xfId="0" applyNumberFormat="1" applyFont="1" applyFill="1" applyBorder="1" applyAlignment="1">
      <alignment horizontal="right" vertical="center"/>
    </xf>
    <xf numFmtId="2" fontId="15" fillId="2" borderId="2" xfId="0" applyNumberFormat="1" applyFont="1" applyFill="1" applyBorder="1" applyAlignment="1">
      <alignment horizontal="right" vertical="center"/>
    </xf>
    <xf numFmtId="0" fontId="16" fillId="3" borderId="0" xfId="0" applyFont="1" applyFill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10" fillId="4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" borderId="0" xfId="0" applyFont="1" applyFill="1" applyAlignment="1">
      <alignment horizontal="left" vertical="center"/>
    </xf>
    <xf numFmtId="0" fontId="0" fillId="0" borderId="0" xfId="0" applyAlignment="1">
      <alignment vertical="center"/>
    </xf>
  </cellXfs>
  <cellStyles count="9">
    <cellStyle name="Normal" xfId="0"/>
    <cellStyle name="Euro" xfId="15"/>
    <cellStyle name="Lien hypertexte" xfId="16"/>
    <cellStyle name="Lien hypertexte visité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5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5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609600</xdr:colOff>
      <xdr:row>0</xdr:row>
      <xdr:rowOff>1085850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007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A1">
      <selection activeCell="D7" sqref="D7"/>
    </sheetView>
  </sheetViews>
  <sheetFormatPr defaultColWidth="11.421875" defaultRowHeight="12.75"/>
  <cols>
    <col min="3" max="3" width="29.00390625" style="0" customWidth="1"/>
    <col min="6" max="6" width="10.140625" style="0" customWidth="1"/>
  </cols>
  <sheetData>
    <row r="1" ht="82.5" customHeight="1">
      <c r="E1" s="15"/>
    </row>
    <row r="2" spans="1:6" ht="15.75">
      <c r="A2" s="46" t="s">
        <v>65</v>
      </c>
      <c r="B2" s="47"/>
      <c r="C2" s="47"/>
      <c r="D2" s="47"/>
      <c r="E2" s="47"/>
      <c r="F2" s="47"/>
    </row>
    <row r="3" spans="1:6" ht="12.75">
      <c r="A3" s="26" t="s">
        <v>4</v>
      </c>
      <c r="B3" s="48" t="s">
        <v>3</v>
      </c>
      <c r="C3" s="49"/>
      <c r="D3" s="49"/>
      <c r="E3" s="49"/>
      <c r="F3" s="5"/>
    </row>
    <row r="4" spans="1:6" ht="15.75">
      <c r="A4" s="26" t="s">
        <v>5</v>
      </c>
      <c r="B4" s="6"/>
      <c r="C4" s="5"/>
      <c r="D4" s="7"/>
      <c r="E4" s="7"/>
      <c r="F4" s="5"/>
    </row>
    <row r="5" spans="1:6" ht="15.75">
      <c r="A5" s="27">
        <v>1</v>
      </c>
      <c r="B5" s="6"/>
      <c r="C5" s="8"/>
      <c r="D5" s="14"/>
      <c r="E5" s="45"/>
      <c r="F5" s="5"/>
    </row>
    <row r="6" spans="1:6" ht="15.75">
      <c r="A6" s="9"/>
      <c r="B6" s="5"/>
      <c r="C6" s="37" t="s">
        <v>66</v>
      </c>
      <c r="D6" s="39">
        <v>1</v>
      </c>
      <c r="E6" s="10" t="s">
        <v>67</v>
      </c>
      <c r="F6" s="5"/>
    </row>
    <row r="7" spans="1:6" ht="20.25" customHeight="1">
      <c r="A7" s="9"/>
      <c r="B7" s="5"/>
      <c r="C7" s="8" t="s">
        <v>38</v>
      </c>
      <c r="D7" s="41"/>
      <c r="E7" s="10"/>
      <c r="F7" s="5"/>
    </row>
    <row r="8" spans="1:6" ht="22.5">
      <c r="A8" s="16" t="s">
        <v>1</v>
      </c>
      <c r="B8" s="18" t="s">
        <v>62</v>
      </c>
      <c r="C8" s="18" t="s">
        <v>0</v>
      </c>
      <c r="D8" s="44" t="s">
        <v>2</v>
      </c>
      <c r="E8" s="20" t="s">
        <v>63</v>
      </c>
      <c r="F8" s="20" t="s">
        <v>64</v>
      </c>
    </row>
    <row r="9" spans="1:6" ht="15.75">
      <c r="A9" s="32">
        <v>3</v>
      </c>
      <c r="B9" s="33" t="str">
        <f>IF(A5=1,"GLSA9100","GLSB9200")</f>
        <v>GLSA9100</v>
      </c>
      <c r="C9" s="34" t="str">
        <f>IF(A5=1,A3,A4)</f>
        <v>Elément de glissement GSA</v>
      </c>
      <c r="D9" s="3">
        <f aca="true" t="shared" si="0" ref="D9:D14">A9*$D$6</f>
        <v>3</v>
      </c>
      <c r="E9" s="35">
        <v>49.8</v>
      </c>
      <c r="F9" s="35">
        <f>49.8*D9</f>
        <v>149.39999999999998</v>
      </c>
    </row>
    <row r="10" spans="1:6" ht="15.75">
      <c r="A10" s="32">
        <v>6</v>
      </c>
      <c r="B10" s="33" t="s">
        <v>6</v>
      </c>
      <c r="C10" s="34" t="s">
        <v>7</v>
      </c>
      <c r="D10" s="3">
        <f t="shared" si="0"/>
        <v>6</v>
      </c>
      <c r="E10" s="35">
        <v>3</v>
      </c>
      <c r="F10" s="35">
        <f>3*D10</f>
        <v>18</v>
      </c>
    </row>
    <row r="11" spans="1:6" ht="15.75">
      <c r="A11" s="32">
        <v>7</v>
      </c>
      <c r="B11" s="33" t="s">
        <v>8</v>
      </c>
      <c r="C11" s="34" t="s">
        <v>9</v>
      </c>
      <c r="D11" s="3">
        <f t="shared" si="0"/>
        <v>7</v>
      </c>
      <c r="E11" s="35">
        <v>18</v>
      </c>
      <c r="F11" s="35">
        <f>18*D11</f>
        <v>126</v>
      </c>
    </row>
    <row r="12" spans="1:6" ht="15.75">
      <c r="A12" s="32">
        <v>5</v>
      </c>
      <c r="B12" s="33" t="s">
        <v>10</v>
      </c>
      <c r="C12" s="34" t="s">
        <v>11</v>
      </c>
      <c r="D12" s="3">
        <f t="shared" si="0"/>
        <v>5</v>
      </c>
      <c r="E12" s="35">
        <v>0.125</v>
      </c>
      <c r="F12" s="35">
        <f>0.125*D12</f>
        <v>0.625</v>
      </c>
    </row>
    <row r="13" spans="1:6" ht="15.75">
      <c r="A13" s="32">
        <v>9</v>
      </c>
      <c r="B13" s="33" t="s">
        <v>12</v>
      </c>
      <c r="C13" s="34" t="s">
        <v>13</v>
      </c>
      <c r="D13" s="3">
        <f t="shared" si="0"/>
        <v>9</v>
      </c>
      <c r="E13" s="35">
        <v>0.2</v>
      </c>
      <c r="F13" s="35">
        <f>0.2*D13</f>
        <v>1.8</v>
      </c>
    </row>
    <row r="14" spans="1:6" ht="15.75">
      <c r="A14" s="32">
        <f>IF(A5=1,A22,A23)</f>
        <v>24</v>
      </c>
      <c r="B14" s="33" t="str">
        <f>IF(A5=1,A20,A21)</f>
        <v>BLSR 9650</v>
      </c>
      <c r="C14" s="34" t="str">
        <f>IF(A5=1,A18,A19)</f>
        <v>Boulon TRCO M16x30 qualité 5.8</v>
      </c>
      <c r="D14" s="3">
        <f t="shared" si="0"/>
        <v>24</v>
      </c>
      <c r="E14" s="35">
        <v>0.18</v>
      </c>
      <c r="F14" s="35">
        <f>0.18*D14</f>
        <v>4.32</v>
      </c>
    </row>
    <row r="15" spans="1:6" ht="16.5" thickBot="1">
      <c r="A15" s="32">
        <v>4</v>
      </c>
      <c r="B15" s="33" t="s">
        <v>18</v>
      </c>
      <c r="C15" s="34" t="s">
        <v>19</v>
      </c>
      <c r="D15" s="3">
        <f>A15*D6</f>
        <v>4</v>
      </c>
      <c r="E15" s="35">
        <v>0.18</v>
      </c>
      <c r="F15" s="36">
        <f>0.18*D15</f>
        <v>0.72</v>
      </c>
    </row>
    <row r="16" spans="1:6" ht="13.5" thickBot="1">
      <c r="A16" s="5" t="s">
        <v>26</v>
      </c>
      <c r="B16" s="21"/>
      <c r="C16" s="21"/>
      <c r="D16" s="5"/>
      <c r="E16" s="22" t="s">
        <v>27</v>
      </c>
      <c r="F16" s="23">
        <f>SUM(F9:F15)</f>
        <v>300.865</v>
      </c>
    </row>
    <row r="17" spans="1:6" ht="15.75">
      <c r="A17" s="4"/>
      <c r="B17" s="1"/>
      <c r="C17" s="1"/>
      <c r="D17" s="1"/>
      <c r="E17" s="2"/>
      <c r="F17" s="1"/>
    </row>
    <row r="18" spans="1:6" ht="15.75">
      <c r="A18" s="28" t="s">
        <v>14</v>
      </c>
      <c r="B18" s="1"/>
      <c r="C18" s="1"/>
      <c r="D18" s="1"/>
      <c r="E18" s="2"/>
      <c r="F18" s="1"/>
    </row>
    <row r="19" spans="1:6" ht="15.75">
      <c r="A19" s="29" t="s">
        <v>15</v>
      </c>
      <c r="B19" s="1"/>
      <c r="C19" s="1"/>
      <c r="D19" s="1"/>
      <c r="E19" s="2"/>
      <c r="F19" s="1"/>
    </row>
    <row r="20" spans="1:6" ht="15.75">
      <c r="A20" s="30" t="s">
        <v>16</v>
      </c>
      <c r="B20" s="1"/>
      <c r="C20" s="1"/>
      <c r="D20" s="1"/>
      <c r="E20" s="2"/>
      <c r="F20" s="1"/>
    </row>
    <row r="21" spans="1:6" ht="15.75">
      <c r="A21" s="30" t="s">
        <v>17</v>
      </c>
      <c r="B21" s="1"/>
      <c r="C21" s="1"/>
      <c r="D21" s="1"/>
      <c r="E21" s="2"/>
      <c r="F21" s="1"/>
    </row>
    <row r="22" spans="1:6" ht="15.75">
      <c r="A22" s="31">
        <v>24</v>
      </c>
      <c r="B22" s="1"/>
      <c r="C22" s="1"/>
      <c r="D22" s="1"/>
      <c r="E22" s="2"/>
      <c r="F22" s="1"/>
    </row>
    <row r="23" spans="1:6" ht="15.75">
      <c r="A23" s="31">
        <v>12</v>
      </c>
      <c r="B23" s="1"/>
      <c r="C23" s="1"/>
      <c r="D23" s="1"/>
      <c r="E23" s="2"/>
      <c r="F23" s="1"/>
    </row>
  </sheetData>
  <mergeCells count="2">
    <mergeCell ref="A2:F2"/>
    <mergeCell ref="B3:E3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view="pageBreakPreview" zoomScaleSheetLayoutView="100" workbookViewId="0" topLeftCell="A1">
      <selection activeCell="D7" sqref="D7"/>
    </sheetView>
  </sheetViews>
  <sheetFormatPr defaultColWidth="11.421875" defaultRowHeight="12.75"/>
  <cols>
    <col min="1" max="1" width="9.421875" style="0" customWidth="1"/>
    <col min="2" max="2" width="10.8515625" style="0" customWidth="1"/>
    <col min="3" max="3" width="31.00390625" style="0" customWidth="1"/>
    <col min="5" max="5" width="11.421875" style="15" customWidth="1"/>
    <col min="6" max="6" width="10.28125" style="0" customWidth="1"/>
  </cols>
  <sheetData>
    <row r="1" ht="83.25" customHeight="1"/>
    <row r="2" spans="1:7" ht="15.75">
      <c r="A2" s="46" t="s">
        <v>41</v>
      </c>
      <c r="B2" s="47"/>
      <c r="C2" s="47"/>
      <c r="D2" s="47"/>
      <c r="E2" s="47"/>
      <c r="F2" s="47"/>
      <c r="G2" s="1"/>
    </row>
    <row r="3" spans="1:7" ht="12.75">
      <c r="A3" s="26" t="s">
        <v>29</v>
      </c>
      <c r="B3" s="6"/>
      <c r="C3" s="25" t="s">
        <v>28</v>
      </c>
      <c r="D3" s="13"/>
      <c r="E3" s="13"/>
      <c r="F3" s="5"/>
      <c r="G3" s="1"/>
    </row>
    <row r="4" spans="1:7" ht="15.75">
      <c r="A4" s="26" t="s">
        <v>30</v>
      </c>
      <c r="B4" s="6"/>
      <c r="C4" s="5"/>
      <c r="D4" s="7"/>
      <c r="E4" s="7"/>
      <c r="F4" s="5"/>
      <c r="G4" s="1"/>
    </row>
    <row r="5" spans="1:7" ht="15.75">
      <c r="A5" s="27">
        <v>1</v>
      </c>
      <c r="B5" s="6"/>
      <c r="C5" s="8"/>
      <c r="D5" s="14"/>
      <c r="E5" s="14"/>
      <c r="F5" s="5"/>
      <c r="G5" s="1"/>
    </row>
    <row r="6" spans="1:7" ht="15.75">
      <c r="A6" s="9"/>
      <c r="B6" s="5"/>
      <c r="C6" s="37" t="s">
        <v>39</v>
      </c>
      <c r="D6" s="12">
        <v>1</v>
      </c>
      <c r="E6" s="10" t="s">
        <v>40</v>
      </c>
      <c r="F6" s="5"/>
      <c r="G6" s="1"/>
    </row>
    <row r="7" spans="1:7" ht="19.5" customHeight="1">
      <c r="A7" s="9"/>
      <c r="B7" s="5"/>
      <c r="C7" s="8" t="s">
        <v>38</v>
      </c>
      <c r="D7" s="11"/>
      <c r="E7" s="10"/>
      <c r="F7" s="5"/>
      <c r="G7" s="1"/>
    </row>
    <row r="8" spans="1:7" ht="22.5">
      <c r="A8" s="16" t="s">
        <v>20</v>
      </c>
      <c r="B8" s="17" t="s">
        <v>21</v>
      </c>
      <c r="C8" s="18" t="s">
        <v>22</v>
      </c>
      <c r="D8" s="19" t="s">
        <v>23</v>
      </c>
      <c r="E8" s="20" t="s">
        <v>24</v>
      </c>
      <c r="F8" s="20" t="s">
        <v>25</v>
      </c>
      <c r="G8" s="1"/>
    </row>
    <row r="9" spans="1:7" ht="15.75">
      <c r="A9" s="32">
        <v>3</v>
      </c>
      <c r="B9" s="33" t="str">
        <f>IF(A5=1,"GLSA9100","GLSB9200")</f>
        <v>GLSA9100</v>
      </c>
      <c r="C9" s="34" t="str">
        <f>IF(A5=1,A3,A4)</f>
        <v>Profil A guardrail</v>
      </c>
      <c r="D9" s="3">
        <f aca="true" t="shared" si="0" ref="D9:D14">A9*$D$6</f>
        <v>3</v>
      </c>
      <c r="E9" s="35">
        <v>49.8</v>
      </c>
      <c r="F9" s="35">
        <f>49.8*D9</f>
        <v>149.39999999999998</v>
      </c>
      <c r="G9" s="24"/>
    </row>
    <row r="10" spans="1:7" ht="15.75">
      <c r="A10" s="32">
        <v>6</v>
      </c>
      <c r="B10" s="33" t="s">
        <v>6</v>
      </c>
      <c r="C10" s="34" t="s">
        <v>31</v>
      </c>
      <c r="D10" s="3">
        <f t="shared" si="0"/>
        <v>6</v>
      </c>
      <c r="E10" s="35">
        <v>3</v>
      </c>
      <c r="F10" s="35">
        <f>3*D10</f>
        <v>18</v>
      </c>
      <c r="G10" s="24"/>
    </row>
    <row r="11" spans="1:7" ht="15.75">
      <c r="A11" s="32">
        <v>7</v>
      </c>
      <c r="B11" s="33" t="s">
        <v>8</v>
      </c>
      <c r="C11" s="34" t="s">
        <v>32</v>
      </c>
      <c r="D11" s="3">
        <f t="shared" si="0"/>
        <v>7</v>
      </c>
      <c r="E11" s="35">
        <v>18</v>
      </c>
      <c r="F11" s="35">
        <f>18*D11</f>
        <v>126</v>
      </c>
      <c r="G11" s="24"/>
    </row>
    <row r="12" spans="1:7" ht="15.75">
      <c r="A12" s="32">
        <v>5</v>
      </c>
      <c r="B12" s="33" t="s">
        <v>10</v>
      </c>
      <c r="C12" s="34" t="s">
        <v>33</v>
      </c>
      <c r="D12" s="3">
        <f t="shared" si="0"/>
        <v>5</v>
      </c>
      <c r="E12" s="35">
        <v>0.125</v>
      </c>
      <c r="F12" s="35">
        <f>0.125*D12</f>
        <v>0.625</v>
      </c>
      <c r="G12" s="24"/>
    </row>
    <row r="13" spans="1:7" ht="15.75">
      <c r="A13" s="32">
        <v>9</v>
      </c>
      <c r="B13" s="33" t="s">
        <v>12</v>
      </c>
      <c r="C13" s="34" t="s">
        <v>34</v>
      </c>
      <c r="D13" s="3">
        <f t="shared" si="0"/>
        <v>9</v>
      </c>
      <c r="E13" s="35">
        <v>0.2</v>
      </c>
      <c r="F13" s="35">
        <f>0.2*D13</f>
        <v>1.8</v>
      </c>
      <c r="G13" s="24"/>
    </row>
    <row r="14" spans="1:7" ht="15.75">
      <c r="A14" s="32">
        <f>IF(A5=1,A22,A23)</f>
        <v>24</v>
      </c>
      <c r="B14" s="33" t="str">
        <f>IF(A5=1,A20,A21)</f>
        <v>BLSR 9650</v>
      </c>
      <c r="C14" s="34" t="str">
        <f>IF(A5=1,A18,A19)</f>
        <v>Round head bolt M16x30 quality 5.8</v>
      </c>
      <c r="D14" s="3">
        <f t="shared" si="0"/>
        <v>24</v>
      </c>
      <c r="E14" s="35">
        <v>0.18</v>
      </c>
      <c r="F14" s="35">
        <f>0.18*D14</f>
        <v>4.32</v>
      </c>
      <c r="G14" s="24"/>
    </row>
    <row r="15" spans="1:7" ht="16.5" thickBot="1">
      <c r="A15" s="32">
        <v>4</v>
      </c>
      <c r="B15" s="33" t="s">
        <v>18</v>
      </c>
      <c r="C15" s="34" t="s">
        <v>37</v>
      </c>
      <c r="D15" s="3">
        <f>A15*D6</f>
        <v>4</v>
      </c>
      <c r="E15" s="35">
        <v>0.18</v>
      </c>
      <c r="F15" s="36">
        <f>0.18*D15</f>
        <v>0.72</v>
      </c>
      <c r="G15" s="24"/>
    </row>
    <row r="16" spans="1:7" ht="13.5" thickBot="1">
      <c r="A16" s="5" t="s">
        <v>26</v>
      </c>
      <c r="B16" s="21"/>
      <c r="C16" s="21"/>
      <c r="D16" s="5"/>
      <c r="E16" s="22" t="s">
        <v>27</v>
      </c>
      <c r="F16" s="23">
        <f>SUM(F9:F15)</f>
        <v>300.865</v>
      </c>
      <c r="G16" s="1"/>
    </row>
    <row r="17" spans="1:7" ht="15.75">
      <c r="A17" s="4"/>
      <c r="B17" s="1"/>
      <c r="C17" s="1"/>
      <c r="D17" s="1"/>
      <c r="E17" s="2"/>
      <c r="F17" s="1"/>
      <c r="G17" s="1"/>
    </row>
    <row r="18" spans="1:7" ht="15.75">
      <c r="A18" s="28" t="s">
        <v>35</v>
      </c>
      <c r="B18" s="1"/>
      <c r="C18" s="1"/>
      <c r="D18" s="1"/>
      <c r="E18" s="2"/>
      <c r="F18" s="1"/>
      <c r="G18" s="1"/>
    </row>
    <row r="19" spans="1:7" ht="15.75">
      <c r="A19" s="29" t="s">
        <v>36</v>
      </c>
      <c r="B19" s="1"/>
      <c r="C19" s="1"/>
      <c r="D19" s="1"/>
      <c r="E19" s="2"/>
      <c r="F19" s="1"/>
      <c r="G19" s="1"/>
    </row>
    <row r="20" spans="1:7" ht="15.75">
      <c r="A20" s="30" t="s">
        <v>16</v>
      </c>
      <c r="B20" s="1"/>
      <c r="C20" s="1"/>
      <c r="D20" s="1"/>
      <c r="E20" s="2"/>
      <c r="F20" s="1"/>
      <c r="G20" s="1"/>
    </row>
    <row r="21" spans="1:7" ht="15.75">
      <c r="A21" s="30" t="s">
        <v>17</v>
      </c>
      <c r="B21" s="1"/>
      <c r="C21" s="1"/>
      <c r="D21" s="1"/>
      <c r="E21" s="2"/>
      <c r="F21" s="1"/>
      <c r="G21" s="1"/>
    </row>
    <row r="22" spans="1:7" ht="15.75">
      <c r="A22" s="31">
        <v>24</v>
      </c>
      <c r="B22" s="1"/>
      <c r="C22" s="1"/>
      <c r="D22" s="1"/>
      <c r="E22" s="2"/>
      <c r="F22" s="1"/>
      <c r="G22" s="1"/>
    </row>
    <row r="23" spans="1:7" ht="15.75">
      <c r="A23" s="31">
        <v>12</v>
      </c>
      <c r="B23" s="1"/>
      <c r="C23" s="1"/>
      <c r="D23" s="1"/>
      <c r="E23" s="2"/>
      <c r="F23" s="1"/>
      <c r="G23" s="1"/>
    </row>
  </sheetData>
  <mergeCells count="1">
    <mergeCell ref="A2:F2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workbookViewId="0" topLeftCell="A1">
      <selection activeCell="J28" sqref="J28"/>
    </sheetView>
  </sheetViews>
  <sheetFormatPr defaultColWidth="11.421875" defaultRowHeight="12.75"/>
  <cols>
    <col min="1" max="1" width="9.28125" style="0" customWidth="1"/>
    <col min="2" max="2" width="10.8515625" style="0" customWidth="1"/>
    <col min="3" max="3" width="37.7109375" style="0" customWidth="1"/>
    <col min="4" max="4" width="8.57421875" style="0" customWidth="1"/>
    <col min="6" max="6" width="9.28125" style="0" customWidth="1"/>
  </cols>
  <sheetData>
    <row r="1" spans="1:6" ht="86.25" customHeight="1">
      <c r="A1" s="42"/>
      <c r="B1" s="42"/>
      <c r="C1" s="42"/>
      <c r="D1" s="42"/>
      <c r="E1" s="43"/>
      <c r="F1" s="42"/>
    </row>
    <row r="2" spans="1:6" ht="15.75">
      <c r="A2" s="46" t="s">
        <v>61</v>
      </c>
      <c r="B2" s="47"/>
      <c r="C2" s="47"/>
      <c r="D2" s="47"/>
      <c r="E2" s="47"/>
      <c r="F2" s="47"/>
    </row>
    <row r="3" spans="1:6" ht="12.75">
      <c r="A3" s="26" t="s">
        <v>52</v>
      </c>
      <c r="B3" s="6"/>
      <c r="C3" s="25" t="s">
        <v>56</v>
      </c>
      <c r="D3" s="13"/>
      <c r="E3" s="13"/>
      <c r="F3" s="5"/>
    </row>
    <row r="4" spans="1:6" ht="15.75">
      <c r="A4" s="26" t="s">
        <v>53</v>
      </c>
      <c r="B4" s="6"/>
      <c r="C4" s="5"/>
      <c r="D4" s="7"/>
      <c r="E4" s="7"/>
      <c r="F4" s="5"/>
    </row>
    <row r="5" spans="1:6" ht="15.75">
      <c r="A5" s="27">
        <v>1</v>
      </c>
      <c r="B5" s="6"/>
      <c r="C5" s="8"/>
      <c r="D5" s="14"/>
      <c r="E5" s="14"/>
      <c r="F5" s="5"/>
    </row>
    <row r="6" spans="1:6" ht="15.75">
      <c r="A6" s="9"/>
      <c r="B6" s="5"/>
      <c r="C6" s="37" t="s">
        <v>48</v>
      </c>
      <c r="D6" s="39">
        <v>1</v>
      </c>
      <c r="E6" s="10" t="s">
        <v>51</v>
      </c>
      <c r="F6" s="5"/>
    </row>
    <row r="7" spans="1:6" ht="20.25" customHeight="1">
      <c r="A7" s="9"/>
      <c r="B7" s="5"/>
      <c r="C7" s="37" t="s">
        <v>49</v>
      </c>
      <c r="D7" s="41"/>
      <c r="E7" s="10"/>
      <c r="F7" s="5"/>
    </row>
    <row r="8" spans="1:6" ht="21">
      <c r="A8" s="17" t="s">
        <v>42</v>
      </c>
      <c r="B8" s="17" t="s">
        <v>43</v>
      </c>
      <c r="C8" s="38" t="s">
        <v>44</v>
      </c>
      <c r="D8" s="40" t="s">
        <v>45</v>
      </c>
      <c r="E8" s="20" t="s">
        <v>46</v>
      </c>
      <c r="F8" s="20" t="s">
        <v>47</v>
      </c>
    </row>
    <row r="9" spans="1:6" ht="15.75">
      <c r="A9" s="32">
        <v>3</v>
      </c>
      <c r="B9" s="33" t="str">
        <f>IF(A5=1,"GLSA9100","GLSB9200")</f>
        <v>GLSA9100</v>
      </c>
      <c r="C9" s="34" t="str">
        <f>IF(A5=1,A3,A4)</f>
        <v>Valla de perfil A doble onda</v>
      </c>
      <c r="D9" s="3">
        <f aca="true" t="shared" si="0" ref="D9:D14">A9*$D$6</f>
        <v>3</v>
      </c>
      <c r="E9" s="35">
        <v>49.8</v>
      </c>
      <c r="F9" s="35">
        <f>49.8*D9</f>
        <v>149.39999999999998</v>
      </c>
    </row>
    <row r="10" spans="1:6" ht="15.75">
      <c r="A10" s="32">
        <v>6</v>
      </c>
      <c r="B10" s="33" t="s">
        <v>6</v>
      </c>
      <c r="C10" s="34" t="s">
        <v>57</v>
      </c>
      <c r="D10" s="3">
        <f t="shared" si="0"/>
        <v>6</v>
      </c>
      <c r="E10" s="35">
        <v>3</v>
      </c>
      <c r="F10" s="35">
        <f>3*D10</f>
        <v>18</v>
      </c>
    </row>
    <row r="11" spans="1:6" ht="15.75">
      <c r="A11" s="32">
        <v>7</v>
      </c>
      <c r="B11" s="33" t="s">
        <v>8</v>
      </c>
      <c r="C11" s="34" t="s">
        <v>58</v>
      </c>
      <c r="D11" s="3">
        <f t="shared" si="0"/>
        <v>7</v>
      </c>
      <c r="E11" s="35">
        <v>18</v>
      </c>
      <c r="F11" s="35">
        <f>18*D11</f>
        <v>126</v>
      </c>
    </row>
    <row r="12" spans="1:6" ht="15.75">
      <c r="A12" s="32">
        <v>5</v>
      </c>
      <c r="B12" s="33" t="s">
        <v>10</v>
      </c>
      <c r="C12" s="34" t="s">
        <v>33</v>
      </c>
      <c r="D12" s="3">
        <f t="shared" si="0"/>
        <v>5</v>
      </c>
      <c r="E12" s="35">
        <v>0.125</v>
      </c>
      <c r="F12" s="35">
        <f>0.125*D12</f>
        <v>0.625</v>
      </c>
    </row>
    <row r="13" spans="1:6" ht="15.75">
      <c r="A13" s="32">
        <v>9</v>
      </c>
      <c r="B13" s="33" t="s">
        <v>12</v>
      </c>
      <c r="C13" s="34" t="s">
        <v>59</v>
      </c>
      <c r="D13" s="3">
        <f t="shared" si="0"/>
        <v>9</v>
      </c>
      <c r="E13" s="35">
        <v>0.2</v>
      </c>
      <c r="F13" s="35">
        <f>0.2*D13</f>
        <v>1.8</v>
      </c>
    </row>
    <row r="14" spans="1:6" ht="15.75">
      <c r="A14" s="32">
        <f>IF(A5=1,A22,A23)</f>
        <v>24</v>
      </c>
      <c r="B14" s="33" t="str">
        <f>IF(A5=1,A20,A21)</f>
        <v>BLSR 9650</v>
      </c>
      <c r="C14" s="34" t="str">
        <f>IF(A5=1,A18,A19)</f>
        <v>Perno Cabeza Redonda M16x30 qualidad 5.8</v>
      </c>
      <c r="D14" s="3">
        <f t="shared" si="0"/>
        <v>24</v>
      </c>
      <c r="E14" s="35">
        <v>0.18</v>
      </c>
      <c r="F14" s="35">
        <f>0.18*D14</f>
        <v>4.32</v>
      </c>
    </row>
    <row r="15" spans="1:6" ht="16.5" thickBot="1">
      <c r="A15" s="32">
        <v>4</v>
      </c>
      <c r="B15" s="33" t="s">
        <v>18</v>
      </c>
      <c r="C15" s="34" t="s">
        <v>60</v>
      </c>
      <c r="D15" s="3">
        <f>A15*D6</f>
        <v>4</v>
      </c>
      <c r="E15" s="35">
        <v>0.18</v>
      </c>
      <c r="F15" s="36">
        <f>0.18*D15</f>
        <v>0.72</v>
      </c>
    </row>
    <row r="16" spans="1:6" ht="13.5" thickBot="1">
      <c r="A16" s="5" t="s">
        <v>50</v>
      </c>
      <c r="B16" s="21"/>
      <c r="C16" s="21"/>
      <c r="D16" s="5"/>
      <c r="E16" s="22" t="s">
        <v>27</v>
      </c>
      <c r="F16" s="23">
        <f>SUM(F9:F15)</f>
        <v>300.865</v>
      </c>
    </row>
    <row r="17" spans="1:6" ht="15.75">
      <c r="A17" s="4"/>
      <c r="B17" s="1"/>
      <c r="C17" s="1"/>
      <c r="D17" s="1"/>
      <c r="E17" s="2"/>
      <c r="F17" s="1"/>
    </row>
    <row r="18" spans="1:6" ht="15.75">
      <c r="A18" s="28" t="s">
        <v>55</v>
      </c>
      <c r="B18" s="1"/>
      <c r="C18" s="1"/>
      <c r="D18" s="1"/>
      <c r="E18" s="2"/>
      <c r="F18" s="1"/>
    </row>
    <row r="19" spans="1:6" ht="15.75">
      <c r="A19" s="29" t="s">
        <v>54</v>
      </c>
      <c r="B19" s="1"/>
      <c r="C19" s="1"/>
      <c r="D19" s="1"/>
      <c r="E19" s="2"/>
      <c r="F19" s="1"/>
    </row>
    <row r="20" spans="1:6" ht="15.75">
      <c r="A20" s="30" t="s">
        <v>16</v>
      </c>
      <c r="B20" s="1"/>
      <c r="C20" s="1"/>
      <c r="D20" s="1"/>
      <c r="E20" s="2"/>
      <c r="F20" s="1"/>
    </row>
    <row r="21" spans="1:6" ht="15.75">
      <c r="A21" s="30" t="s">
        <v>17</v>
      </c>
      <c r="B21" s="1"/>
      <c r="C21" s="1"/>
      <c r="D21" s="1"/>
      <c r="E21" s="2"/>
      <c r="F21" s="1"/>
    </row>
    <row r="22" spans="1:6" ht="15.75">
      <c r="A22" s="31">
        <v>24</v>
      </c>
      <c r="B22" s="1"/>
      <c r="C22" s="1"/>
      <c r="D22" s="1"/>
      <c r="E22" s="2"/>
      <c r="F22" s="1"/>
    </row>
    <row r="23" spans="1:6" ht="15.75">
      <c r="A23" s="31">
        <v>12</v>
      </c>
      <c r="B23" s="1"/>
      <c r="C23" s="1"/>
      <c r="D23" s="1"/>
      <c r="E23" s="2"/>
      <c r="F23" s="1"/>
    </row>
  </sheetData>
  <mergeCells count="1">
    <mergeCell ref="A2:F2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LPC</dc:creator>
  <cp:keywords/>
  <dc:description/>
  <cp:lastModifiedBy>Nicolas LACROIX</cp:lastModifiedBy>
  <cp:lastPrinted>2007-05-30T09:48:21Z</cp:lastPrinted>
  <dcterms:created xsi:type="dcterms:W3CDTF">2004-07-19T08:04:36Z</dcterms:created>
  <dcterms:modified xsi:type="dcterms:W3CDTF">2007-05-31T12:52:36Z</dcterms:modified>
  <cp:category/>
  <cp:version/>
  <cp:contentType/>
  <cp:contentStatus/>
</cp:coreProperties>
</file>